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965" activeTab="1"/>
  </bookViews>
  <sheets>
    <sheet name="ОУ" sheetId="2" r:id="rId1"/>
    <sheet name="ДОУ  " sheetId="5" r:id="rId2"/>
    <sheet name="дополнительное образование" sheetId="3" r:id="rId3"/>
    <sheet name="Лист1" sheetId="4" r:id="rId4"/>
  </sheets>
  <calcPr calcId="124519"/>
</workbook>
</file>

<file path=xl/calcChain.xml><?xml version="1.0" encoding="utf-8"?>
<calcChain xmlns="http://schemas.openxmlformats.org/spreadsheetml/2006/main">
  <c r="E12" i="5"/>
  <c r="F12"/>
  <c r="G12"/>
  <c r="H12"/>
  <c r="I12"/>
  <c r="J12"/>
  <c r="K12"/>
  <c r="L12"/>
  <c r="M12"/>
  <c r="N12"/>
  <c r="O12"/>
  <c r="P12"/>
  <c r="Q12"/>
  <c r="R12"/>
  <c r="S12"/>
  <c r="F20" i="2"/>
  <c r="G20"/>
  <c r="H20"/>
  <c r="I20"/>
  <c r="J20"/>
  <c r="K20"/>
  <c r="L20"/>
  <c r="M20"/>
  <c r="N20"/>
  <c r="O20"/>
  <c r="P20"/>
  <c r="Q20"/>
  <c r="R20"/>
  <c r="S20"/>
  <c r="T20"/>
  <c r="U20"/>
  <c r="E20"/>
  <c r="H19" i="3"/>
  <c r="F19"/>
  <c r="E19"/>
  <c r="N4" i="4"/>
  <c r="O4"/>
  <c r="P4"/>
  <c r="Q4"/>
  <c r="R4"/>
  <c r="S4"/>
  <c r="M4"/>
  <c r="D4"/>
  <c r="E4"/>
  <c r="F4"/>
  <c r="G4"/>
  <c r="H4"/>
  <c r="I4"/>
  <c r="J4"/>
  <c r="K4"/>
  <c r="L4"/>
  <c r="C4"/>
</calcChain>
</file>

<file path=xl/sharedStrings.xml><?xml version="1.0" encoding="utf-8"?>
<sst xmlns="http://schemas.openxmlformats.org/spreadsheetml/2006/main" count="172" uniqueCount="132">
  <si>
    <t>ВИДЫ ВЫПЛАТ</t>
  </si>
  <si>
    <t>Критерии оценки результативности и качества деятельности учреждений</t>
  </si>
  <si>
    <t>Условия</t>
  </si>
  <si>
    <t>Предельный размер выплат к окладу, (должностному окладу), ставке заработной платы</t>
  </si>
  <si>
    <t>Индикатор</t>
  </si>
  <si>
    <t>Председатель комиссии                                                                     Д.Х. Гушану</t>
  </si>
  <si>
    <t>10% 1 раз в год</t>
  </si>
  <si>
    <t>Выплаты за интенсивность и высокие результаты работы</t>
  </si>
  <si>
    <t>Обеспечение качества образования в учреждении</t>
  </si>
  <si>
    <t>Наличие призеров и победителей</t>
  </si>
  <si>
    <t>Выплаты за качество выполняемых работ</t>
  </si>
  <si>
    <t>Эффективность реализуемой кадровой политики (оптимальность штатного расписания, стабильность кадрового состава)</t>
  </si>
  <si>
    <t>Наименование</t>
  </si>
  <si>
    <t>Выплаты за важность выполняемой работы, степень самостоятельности и ответственности при выполнении поставленных задач</t>
  </si>
  <si>
    <t>Качество образования</t>
  </si>
  <si>
    <t>Результаты краевых контрольных работ</t>
  </si>
  <si>
    <t>Достижения обучающихся, воспитанников во Всероссийской олимпиаде школьников, конкурсах, смотрах, конференциях, соревнованиях</t>
  </si>
  <si>
    <t>Призеры и победители зонального этапа школьной спортивной лиги</t>
  </si>
  <si>
    <t>Призеры и победители муниципального этапа школьной спортивной лиги</t>
  </si>
  <si>
    <t>Эффективность управленческой деятельности</t>
  </si>
  <si>
    <t>Участие</t>
  </si>
  <si>
    <t>Профессиональные конкурсы</t>
  </si>
  <si>
    <t>Благовещенская</t>
  </si>
  <si>
    <t>Верхнеуринская</t>
  </si>
  <si>
    <t>Ирбейская №1</t>
  </si>
  <si>
    <t>Ирбейская №2</t>
  </si>
  <si>
    <t>Николаевская</t>
  </si>
  <si>
    <t>Степановская</t>
  </si>
  <si>
    <t>Тальская</t>
  </si>
  <si>
    <t>Тумаковская</t>
  </si>
  <si>
    <t>У-Ярульская</t>
  </si>
  <si>
    <t>Альгинская</t>
  </si>
  <si>
    <t>Елисеевская</t>
  </si>
  <si>
    <t>Изумрудновская</t>
  </si>
  <si>
    <t>Маловская</t>
  </si>
  <si>
    <t>Мельничная</t>
  </si>
  <si>
    <t>Петропавловская</t>
  </si>
  <si>
    <t>Стрелковская</t>
  </si>
  <si>
    <t>Ответств</t>
  </si>
  <si>
    <t>Александровская</t>
  </si>
  <si>
    <t>ВСЕГО</t>
  </si>
  <si>
    <t>Николаева</t>
  </si>
  <si>
    <t>Было</t>
  </si>
  <si>
    <t>Критерии оценки результатив-ности и качества деятельности учреждений</t>
  </si>
  <si>
    <t>Предельный размер выплат к окладу (должнос-тному окладу),  ставке заработной  платы</t>
  </si>
  <si>
    <t xml:space="preserve">Индикатор     </t>
  </si>
  <si>
    <t xml:space="preserve">Наличие соглашений о межведомственном взаимодействии с другими ведомствами     </t>
  </si>
  <si>
    <t xml:space="preserve">За участие </t>
  </si>
  <si>
    <t>Организация работ по реализации грантов, проектов, конкурсных программ</t>
  </si>
  <si>
    <t>Наличие реализуемых проектов</t>
  </si>
  <si>
    <t>Укомплектованность штатов</t>
  </si>
  <si>
    <t xml:space="preserve">90 – 100 %         </t>
  </si>
  <si>
    <t>ДЮСШ</t>
  </si>
  <si>
    <t>ДДТ</t>
  </si>
  <si>
    <t>Ирбейский № 1</t>
  </si>
  <si>
    <t>Ирбейский № 2</t>
  </si>
  <si>
    <t>Первомайский № 3</t>
  </si>
  <si>
    <t>Ирбейский № 4</t>
  </si>
  <si>
    <t>Юдинский № 5</t>
  </si>
  <si>
    <t>Маловский № 6</t>
  </si>
  <si>
    <t>Тумаковский № 8</t>
  </si>
  <si>
    <t>Чухломинский № 9</t>
  </si>
  <si>
    <t>Ивановский № 10</t>
  </si>
  <si>
    <t>Степановский № 11</t>
  </si>
  <si>
    <t>Тальский № 12</t>
  </si>
  <si>
    <t>Усть-Ярульский № 14</t>
  </si>
  <si>
    <t>Ирбейский № 15</t>
  </si>
  <si>
    <t>Мельничный № 16</t>
  </si>
  <si>
    <t>Стрелковский № 17</t>
  </si>
  <si>
    <t>ответственный</t>
  </si>
  <si>
    <t>Шмидт Е.М.</t>
  </si>
  <si>
    <t>Черникова Н.И.</t>
  </si>
  <si>
    <t>Мандрусяк О.В.</t>
  </si>
  <si>
    <t>Шлямина О.Н.</t>
  </si>
  <si>
    <t xml:space="preserve">Шлямина О.Н. </t>
  </si>
  <si>
    <t>Немцева А.А.</t>
  </si>
  <si>
    <t xml:space="preserve"> от 0 до 5  и более    </t>
  </si>
  <si>
    <t>до 20 %</t>
  </si>
  <si>
    <t>до 30 %</t>
  </si>
  <si>
    <t xml:space="preserve">Выстраивание эффективных взаимодействий с другими учрежде-ниями и ведомствами для достижения целей учреждения        </t>
  </si>
  <si>
    <t>от 5% до 20 %</t>
  </si>
  <si>
    <t>За победу (1, 2, 3 места)</t>
  </si>
  <si>
    <t>Эффективность реализуемой кадровой политики</t>
  </si>
  <si>
    <t>до 15%</t>
  </si>
  <si>
    <t>ИТОГО</t>
  </si>
  <si>
    <t>Результаты ЕГЭ</t>
  </si>
  <si>
    <t>Результаты ГИА</t>
  </si>
  <si>
    <t>30% 1 раз в п/г</t>
  </si>
  <si>
    <t>15% 1 раз в п/г</t>
  </si>
  <si>
    <t>Призеры и победители муницип. этапа ВОШ за 1, 2, 3 места</t>
  </si>
  <si>
    <t>Призеры и победители рег. этапа ВОШ</t>
  </si>
  <si>
    <t>Призеры и победители зонального этапа ШСЛ за 1, 2, 3 места</t>
  </si>
  <si>
    <t>Призеры и победители муниципального этапа ШСЛ за 1, 2, 3 места</t>
  </si>
  <si>
    <t>Результаты участия в конкурсах, соревнованиях, включенных в перечень МОиН Красноярского края</t>
  </si>
  <si>
    <t>Участие в региональных, зональных мероприятиях</t>
  </si>
  <si>
    <t>5-10%</t>
  </si>
  <si>
    <t>Организация  муниципальных мероприятий</t>
  </si>
  <si>
    <t>За участие (организацию)</t>
  </si>
  <si>
    <t>За победу (призовые места)</t>
  </si>
  <si>
    <t>Наличие и реализация инновационных проектов в рамках стратегии развития образования</t>
  </si>
  <si>
    <t>Радченко Н.Н.</t>
  </si>
  <si>
    <t>СТИМУЛИРУЮЩЕГО ХАРАКТЕРА ДЛЯ РУКОВОДИТЕЛЕЙ ОУ  2015-2016 уч г</t>
  </si>
  <si>
    <t>Победители финала плюс участие в краевом конкурсе</t>
  </si>
  <si>
    <t>Победители очного этапа районного конкурса</t>
  </si>
  <si>
    <t>СТИМУЛИРУЮЩЕГО ХАРАКТЕРА ДЛЯ РУКОВОДИТЕЛЕЙ УРЕЖДЕНИЙ ДОПОЛНИТЕЛЬНОГО ОБРАЗОВАНИЯ сентябрь 2015</t>
  </si>
  <si>
    <t xml:space="preserve">Стимулирующие надбавки заведующим в сентябре 2015 </t>
  </si>
  <si>
    <t>Критерии оценки эффективности и качества деятельности учреждения</t>
  </si>
  <si>
    <t>наименование</t>
  </si>
  <si>
    <t>индикатор</t>
  </si>
  <si>
    <t>предельный размер выплат к окладу, (должностному окладу), ставке заработной платы</t>
  </si>
  <si>
    <t>Создание условий для осуществления образовательного процесса</t>
  </si>
  <si>
    <t xml:space="preserve"> соответсвие профессиональному образованию (руководителя/ воспитателей, педагогов)</t>
  </si>
  <si>
    <t>10 %         1 раз в год</t>
  </si>
  <si>
    <t>распространение опыта работы на районном, зональном уровне</t>
  </si>
  <si>
    <t>Участие в инновационной деятельности, ведение экспериментальной работы</t>
  </si>
  <si>
    <t>Достижения воспитанников в конкурсах, смотрах, конференциях, соревнованиях</t>
  </si>
  <si>
    <t>Доступность образования</t>
  </si>
  <si>
    <t>Посещаемость ДОУ, сохранение контингента воспитанников</t>
  </si>
  <si>
    <t>Управленческая культура</t>
  </si>
  <si>
    <t>Соответствие нормативно-правовой базы установленным требованиям</t>
  </si>
  <si>
    <t xml:space="preserve">Всего: </t>
  </si>
  <si>
    <t>Итого</t>
  </si>
  <si>
    <t>Было сентябрь 2014</t>
  </si>
  <si>
    <t>Качество владения управленческими функциями (аналитические документы), обоснованность и реализация программ, проектов, планов, системность контроля, своевременность коррекции, согласованность руководства четкость</t>
  </si>
  <si>
    <t xml:space="preserve">Участие, победы ДОУ в конкурсах инновационных учреждений. </t>
  </si>
  <si>
    <t>Участие, победы педагогов в профессиональных  конкурсах</t>
  </si>
  <si>
    <t>Результативное участие в муниципальных конкурсах, олимпиадах; дистанционных конкурсах</t>
  </si>
  <si>
    <t>среднегодовая посещаемость 91-100% (15); 81-90 % (14); 71-80 % (13); 66-70 % (12); 61-65 % (11); 56-60 % (10); 53-55 % (9); 51-52 % (8) 50 % (7); 40-49% (6)</t>
  </si>
  <si>
    <t>Ирбейский д/с № 4, Усть-Ярульский добавлен 1 балл за реализацию инновационного проекта "Предметное преподавание"</t>
  </si>
  <si>
    <t>Нормативно правовые акты не переработаны в соответствиис ФГОС ДО</t>
  </si>
  <si>
    <t>12% 1 раз в п/г</t>
  </si>
  <si>
    <t>до 10 %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</si>
</sst>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1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top" wrapText="1"/>
    </xf>
    <xf numFmtId="0" fontId="1" fillId="0" borderId="0" xfId="0" applyFont="1" applyAlignment="1"/>
    <xf numFmtId="0" fontId="1" fillId="0" borderId="8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textRotation="90" wrapText="1"/>
    </xf>
    <xf numFmtId="164" fontId="0" fillId="0" borderId="0" xfId="0" applyNumberFormat="1"/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/>
    <xf numFmtId="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textRotation="90"/>
    </xf>
    <xf numFmtId="0" fontId="6" fillId="0" borderId="2" xfId="0" applyFont="1" applyBorder="1" applyAlignment="1">
      <alignment vertical="center"/>
    </xf>
    <xf numFmtId="0" fontId="6" fillId="0" borderId="1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center"/>
    </xf>
    <xf numFmtId="9" fontId="6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textRotation="90"/>
    </xf>
    <xf numFmtId="0" fontId="6" fillId="0" borderId="5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textRotation="90"/>
    </xf>
    <xf numFmtId="0" fontId="9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textRotation="90"/>
    </xf>
    <xf numFmtId="0" fontId="6" fillId="0" borderId="2" xfId="0" applyFont="1" applyBorder="1"/>
    <xf numFmtId="0" fontId="7" fillId="0" borderId="2" xfId="0" applyFont="1" applyBorder="1"/>
    <xf numFmtId="9" fontId="7" fillId="0" borderId="2" xfId="0" applyNumberFormat="1" applyFont="1" applyBorder="1" applyAlignment="1">
      <alignment wrapText="1"/>
    </xf>
    <xf numFmtId="1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6" fillId="0" borderId="3" xfId="0" applyFont="1" applyBorder="1"/>
    <xf numFmtId="0" fontId="8" fillId="0" borderId="2" xfId="0" applyFont="1" applyBorder="1"/>
    <xf numFmtId="1" fontId="7" fillId="0" borderId="2" xfId="0" applyNumberFormat="1" applyFont="1" applyBorder="1"/>
    <xf numFmtId="0" fontId="9" fillId="0" borderId="2" xfId="0" applyFont="1" applyFill="1" applyBorder="1" applyAlignment="1">
      <alignment vertical="top" wrapText="1"/>
    </xf>
    <xf numFmtId="0" fontId="9" fillId="0" borderId="2" xfId="0" applyFont="1" applyBorder="1"/>
    <xf numFmtId="0" fontId="6" fillId="0" borderId="2" xfId="0" applyFont="1" applyBorder="1" applyAlignment="1">
      <alignment vertical="top"/>
    </xf>
    <xf numFmtId="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7" xfId="0" applyFont="1" applyBorder="1" applyAlignment="1"/>
    <xf numFmtId="0" fontId="6" fillId="0" borderId="0" xfId="0" applyFont="1" applyAlignment="1"/>
    <xf numFmtId="0" fontId="10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textRotation="90"/>
    </xf>
    <xf numFmtId="0" fontId="6" fillId="0" borderId="4" xfId="0" applyFont="1" applyBorder="1" applyAlignment="1">
      <alignment textRotation="90"/>
    </xf>
    <xf numFmtId="0" fontId="6" fillId="0" borderId="5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opLeftCell="A10" workbookViewId="0">
      <selection activeCell="B23" sqref="B23:T23"/>
    </sheetView>
  </sheetViews>
  <sheetFormatPr defaultRowHeight="11.25"/>
  <cols>
    <col min="1" max="1" width="11" style="26" customWidth="1"/>
    <col min="2" max="2" width="21.5703125" style="26" customWidth="1"/>
    <col min="3" max="3" width="18.42578125" style="26" customWidth="1"/>
    <col min="4" max="4" width="8.28515625" style="26" customWidth="1"/>
    <col min="5" max="21" width="4.7109375" style="26" customWidth="1"/>
    <col min="22" max="22" width="15.28515625" style="26" bestFit="1" customWidth="1"/>
    <col min="23" max="16384" width="9.140625" style="26"/>
  </cols>
  <sheetData>
    <row r="1" spans="1:22">
      <c r="C1" s="72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2" ht="12" thickBot="1">
      <c r="C2" s="72" t="s">
        <v>101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22">
      <c r="A3" s="81" t="s">
        <v>1</v>
      </c>
      <c r="B3" s="81" t="s">
        <v>2</v>
      </c>
      <c r="C3" s="81"/>
      <c r="D3" s="82" t="s">
        <v>3</v>
      </c>
      <c r="E3" s="73" t="s">
        <v>39</v>
      </c>
      <c r="F3" s="73" t="s">
        <v>22</v>
      </c>
      <c r="G3" s="73" t="s">
        <v>23</v>
      </c>
      <c r="H3" s="73" t="s">
        <v>24</v>
      </c>
      <c r="I3" s="73" t="s">
        <v>25</v>
      </c>
      <c r="J3" s="73" t="s">
        <v>26</v>
      </c>
      <c r="K3" s="73" t="s">
        <v>27</v>
      </c>
      <c r="L3" s="73" t="s">
        <v>28</v>
      </c>
      <c r="M3" s="73" t="s">
        <v>29</v>
      </c>
      <c r="N3" s="73" t="s">
        <v>30</v>
      </c>
      <c r="O3" s="73" t="s">
        <v>31</v>
      </c>
      <c r="P3" s="73" t="s">
        <v>32</v>
      </c>
      <c r="Q3" s="73" t="s">
        <v>33</v>
      </c>
      <c r="R3" s="73" t="s">
        <v>34</v>
      </c>
      <c r="S3" s="73" t="s">
        <v>35</v>
      </c>
      <c r="T3" s="73" t="s">
        <v>36</v>
      </c>
      <c r="U3" s="73" t="s">
        <v>37</v>
      </c>
      <c r="V3" s="69" t="s">
        <v>38</v>
      </c>
    </row>
    <row r="4" spans="1:22" ht="22.5" customHeight="1">
      <c r="A4" s="81"/>
      <c r="B4" s="52" t="s">
        <v>12</v>
      </c>
      <c r="C4" s="52" t="s">
        <v>4</v>
      </c>
      <c r="D4" s="82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0"/>
    </row>
    <row r="5" spans="1:22" ht="12" thickBot="1">
      <c r="A5" s="75" t="s">
        <v>13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  <c r="V5" s="71"/>
    </row>
    <row r="6" spans="1:22">
      <c r="A6" s="78" t="s">
        <v>7</v>
      </c>
      <c r="B6" s="78"/>
      <c r="C6" s="78"/>
      <c r="D6" s="78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53"/>
    </row>
    <row r="7" spans="1:22" ht="22.5">
      <c r="A7" s="79" t="s">
        <v>8</v>
      </c>
      <c r="B7" s="79" t="s">
        <v>14</v>
      </c>
      <c r="C7" s="41" t="s">
        <v>85</v>
      </c>
      <c r="D7" s="59" t="s">
        <v>87</v>
      </c>
      <c r="E7" s="60">
        <v>21</v>
      </c>
      <c r="F7" s="60">
        <v>9.5</v>
      </c>
      <c r="G7" s="60">
        <v>19</v>
      </c>
      <c r="H7" s="60">
        <v>26</v>
      </c>
      <c r="I7" s="60">
        <v>21</v>
      </c>
      <c r="J7" s="60">
        <v>18</v>
      </c>
      <c r="K7" s="60">
        <v>15</v>
      </c>
      <c r="L7" s="60">
        <v>16</v>
      </c>
      <c r="M7" s="60">
        <v>1</v>
      </c>
      <c r="N7" s="60">
        <v>12.5</v>
      </c>
      <c r="O7" s="60"/>
      <c r="P7" s="60"/>
      <c r="Q7" s="60"/>
      <c r="R7" s="60"/>
      <c r="S7" s="60"/>
      <c r="T7" s="60"/>
      <c r="U7" s="46"/>
      <c r="V7" s="53" t="s">
        <v>71</v>
      </c>
    </row>
    <row r="8" spans="1:22" ht="22.5">
      <c r="A8" s="79"/>
      <c r="B8" s="79"/>
      <c r="C8" s="41" t="s">
        <v>86</v>
      </c>
      <c r="D8" s="59" t="s">
        <v>88</v>
      </c>
      <c r="E8" s="60">
        <v>10</v>
      </c>
      <c r="F8" s="60">
        <v>6.5</v>
      </c>
      <c r="G8" s="60">
        <v>5</v>
      </c>
      <c r="H8" s="60">
        <v>10</v>
      </c>
      <c r="I8" s="60">
        <v>1</v>
      </c>
      <c r="J8" s="60">
        <v>7</v>
      </c>
      <c r="K8" s="60">
        <v>8</v>
      </c>
      <c r="L8" s="60">
        <v>12</v>
      </c>
      <c r="M8" s="60">
        <v>5</v>
      </c>
      <c r="N8" s="60">
        <v>7</v>
      </c>
      <c r="O8" s="60"/>
      <c r="P8" s="60">
        <v>0.5</v>
      </c>
      <c r="Q8" s="60">
        <v>4.5</v>
      </c>
      <c r="R8" s="60">
        <v>1.5</v>
      </c>
      <c r="S8" s="60">
        <v>6</v>
      </c>
      <c r="T8" s="60">
        <v>0</v>
      </c>
      <c r="U8" s="46">
        <v>9</v>
      </c>
      <c r="V8" s="53" t="s">
        <v>71</v>
      </c>
    </row>
    <row r="9" spans="1:22" ht="22.5">
      <c r="A9" s="79"/>
      <c r="B9" s="79"/>
      <c r="C9" s="41" t="s">
        <v>15</v>
      </c>
      <c r="D9" s="59" t="s">
        <v>130</v>
      </c>
      <c r="E9" s="61">
        <v>11.4</v>
      </c>
      <c r="F9" s="61">
        <v>9.9</v>
      </c>
      <c r="G9" s="61">
        <v>9.5</v>
      </c>
      <c r="H9" s="61">
        <v>10.6</v>
      </c>
      <c r="I9" s="61">
        <v>10</v>
      </c>
      <c r="J9" s="61">
        <v>12</v>
      </c>
      <c r="K9" s="61">
        <v>9</v>
      </c>
      <c r="L9" s="61">
        <v>10.7</v>
      </c>
      <c r="M9" s="61">
        <v>10.5</v>
      </c>
      <c r="N9" s="61">
        <v>10.6</v>
      </c>
      <c r="O9" s="61">
        <v>9</v>
      </c>
      <c r="P9" s="61">
        <v>8.9</v>
      </c>
      <c r="Q9" s="61">
        <v>10.8</v>
      </c>
      <c r="R9" s="61">
        <v>12</v>
      </c>
      <c r="S9" s="61">
        <v>6.8</v>
      </c>
      <c r="T9" s="61">
        <v>11.2</v>
      </c>
      <c r="U9" s="54"/>
      <c r="V9" s="53" t="s">
        <v>72</v>
      </c>
    </row>
    <row r="10" spans="1:22" ht="22.5">
      <c r="A10" s="79"/>
      <c r="B10" s="79" t="s">
        <v>16</v>
      </c>
      <c r="C10" s="41" t="s">
        <v>90</v>
      </c>
      <c r="D10" s="59" t="s">
        <v>83</v>
      </c>
      <c r="E10" s="60">
        <v>0</v>
      </c>
      <c r="F10" s="60">
        <v>0</v>
      </c>
      <c r="G10" s="60">
        <v>0</v>
      </c>
      <c r="H10" s="60">
        <v>3</v>
      </c>
      <c r="I10" s="60">
        <v>0</v>
      </c>
      <c r="J10" s="60">
        <v>0</v>
      </c>
      <c r="K10" s="60">
        <v>0</v>
      </c>
      <c r="L10" s="60">
        <v>4.5</v>
      </c>
      <c r="M10" s="60">
        <v>3</v>
      </c>
      <c r="N10" s="60">
        <v>3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46">
        <v>0</v>
      </c>
      <c r="V10" s="53" t="s">
        <v>73</v>
      </c>
    </row>
    <row r="11" spans="1:22" ht="33.75">
      <c r="A11" s="79"/>
      <c r="B11" s="79"/>
      <c r="C11" s="41" t="s">
        <v>89</v>
      </c>
      <c r="D11" s="59" t="s">
        <v>131</v>
      </c>
      <c r="E11" s="64">
        <v>0.53</v>
      </c>
      <c r="F11" s="64">
        <v>0</v>
      </c>
      <c r="G11" s="64">
        <v>0.33</v>
      </c>
      <c r="H11" s="64">
        <v>5.3</v>
      </c>
      <c r="I11" s="64">
        <v>0.33</v>
      </c>
      <c r="J11" s="64">
        <v>0.67</v>
      </c>
      <c r="K11" s="64">
        <v>0.67</v>
      </c>
      <c r="L11" s="64">
        <v>0.2</v>
      </c>
      <c r="M11" s="64">
        <v>0.67</v>
      </c>
      <c r="N11" s="64">
        <v>0.67</v>
      </c>
      <c r="O11" s="64">
        <v>0</v>
      </c>
      <c r="P11" s="64">
        <v>0.33</v>
      </c>
      <c r="Q11" s="64">
        <v>0.2</v>
      </c>
      <c r="R11" s="64">
        <v>0.33</v>
      </c>
      <c r="S11" s="64">
        <v>0.93</v>
      </c>
      <c r="T11" s="64">
        <v>0</v>
      </c>
      <c r="U11" s="65">
        <v>0</v>
      </c>
      <c r="V11" s="53" t="s">
        <v>74</v>
      </c>
    </row>
    <row r="12" spans="1:22" ht="33.75">
      <c r="A12" s="79"/>
      <c r="B12" s="79"/>
      <c r="C12" s="41" t="s">
        <v>91</v>
      </c>
      <c r="D12" s="59">
        <v>0.15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46">
        <v>0</v>
      </c>
      <c r="V12" s="53" t="s">
        <v>75</v>
      </c>
    </row>
    <row r="13" spans="1:22" ht="33.75">
      <c r="A13" s="79"/>
      <c r="B13" s="79"/>
      <c r="C13" s="41" t="s">
        <v>92</v>
      </c>
      <c r="D13" s="59">
        <v>0.1</v>
      </c>
      <c r="E13" s="60">
        <v>7.2</v>
      </c>
      <c r="F13" s="60">
        <v>6</v>
      </c>
      <c r="G13" s="60">
        <v>5.4</v>
      </c>
      <c r="H13" s="60">
        <v>10</v>
      </c>
      <c r="I13" s="60">
        <v>6.6</v>
      </c>
      <c r="J13" s="60">
        <v>6.6</v>
      </c>
      <c r="K13" s="60">
        <v>5.5</v>
      </c>
      <c r="L13" s="60">
        <v>5.6</v>
      </c>
      <c r="M13" s="60">
        <v>4.3</v>
      </c>
      <c r="N13" s="60">
        <v>7.4</v>
      </c>
      <c r="O13" s="60">
        <v>3.1</v>
      </c>
      <c r="P13" s="60">
        <v>3.2</v>
      </c>
      <c r="Q13" s="60">
        <v>7.7</v>
      </c>
      <c r="R13" s="60">
        <v>10</v>
      </c>
      <c r="S13" s="60">
        <v>9.4</v>
      </c>
      <c r="T13" s="60">
        <v>2.4</v>
      </c>
      <c r="U13" s="46">
        <v>1.6</v>
      </c>
      <c r="V13" s="53" t="s">
        <v>75</v>
      </c>
    </row>
    <row r="14" spans="1:22" ht="67.5">
      <c r="A14" s="79"/>
      <c r="B14" s="79"/>
      <c r="C14" s="41" t="s">
        <v>93</v>
      </c>
      <c r="D14" s="59">
        <v>0.15</v>
      </c>
      <c r="E14" s="60">
        <v>10</v>
      </c>
      <c r="F14" s="60">
        <v>19</v>
      </c>
      <c r="G14" s="60">
        <v>12</v>
      </c>
      <c r="H14" s="60">
        <v>15</v>
      </c>
      <c r="I14" s="60">
        <v>10</v>
      </c>
      <c r="J14" s="60">
        <v>14</v>
      </c>
      <c r="K14" s="60">
        <v>10</v>
      </c>
      <c r="L14" s="60">
        <v>12</v>
      </c>
      <c r="M14" s="60">
        <v>9</v>
      </c>
      <c r="N14" s="60">
        <v>19</v>
      </c>
      <c r="O14" s="60">
        <v>6</v>
      </c>
      <c r="P14" s="60">
        <v>14</v>
      </c>
      <c r="Q14" s="60">
        <v>13</v>
      </c>
      <c r="R14" s="60">
        <v>13</v>
      </c>
      <c r="S14" s="60">
        <v>13</v>
      </c>
      <c r="T14" s="60">
        <v>14</v>
      </c>
      <c r="U14" s="58">
        <v>3</v>
      </c>
      <c r="V14" s="53" t="s">
        <v>73</v>
      </c>
    </row>
    <row r="15" spans="1:22">
      <c r="A15" s="80" t="s">
        <v>10</v>
      </c>
      <c r="B15" s="80"/>
      <c r="C15" s="80"/>
      <c r="D15" s="8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58"/>
      <c r="V15" s="53"/>
    </row>
    <row r="16" spans="1:22" ht="56.25" customHeight="1">
      <c r="A16" s="66" t="s">
        <v>19</v>
      </c>
      <c r="B16" s="79" t="s">
        <v>21</v>
      </c>
      <c r="C16" s="41" t="s">
        <v>20</v>
      </c>
      <c r="D16" s="59">
        <v>0.02</v>
      </c>
      <c r="E16" s="60"/>
      <c r="F16" s="60">
        <v>2</v>
      </c>
      <c r="G16" s="60"/>
      <c r="H16" s="60"/>
      <c r="I16" s="60"/>
      <c r="J16" s="60">
        <v>2</v>
      </c>
      <c r="K16" s="60"/>
      <c r="L16" s="60"/>
      <c r="M16" s="60"/>
      <c r="N16" s="60">
        <v>2</v>
      </c>
      <c r="O16" s="60">
        <v>2</v>
      </c>
      <c r="P16" s="60">
        <v>2</v>
      </c>
      <c r="Q16" s="60"/>
      <c r="R16" s="60">
        <v>2</v>
      </c>
      <c r="S16" s="60">
        <v>2</v>
      </c>
      <c r="T16" s="60">
        <v>2</v>
      </c>
      <c r="U16" s="58">
        <v>2</v>
      </c>
      <c r="V16" s="53" t="s">
        <v>100</v>
      </c>
    </row>
    <row r="17" spans="1:22" ht="33.75">
      <c r="A17" s="67"/>
      <c r="B17" s="79"/>
      <c r="C17" s="41" t="s">
        <v>103</v>
      </c>
      <c r="D17" s="59">
        <v>0.06</v>
      </c>
      <c r="E17" s="60"/>
      <c r="F17" s="60"/>
      <c r="G17" s="60">
        <v>6</v>
      </c>
      <c r="H17" s="60">
        <v>6</v>
      </c>
      <c r="I17" s="60">
        <v>6</v>
      </c>
      <c r="J17" s="60"/>
      <c r="K17" s="60">
        <v>6</v>
      </c>
      <c r="L17" s="60"/>
      <c r="M17" s="60">
        <v>6</v>
      </c>
      <c r="N17" s="60"/>
      <c r="O17" s="60"/>
      <c r="P17" s="60"/>
      <c r="Q17" s="60">
        <v>6</v>
      </c>
      <c r="R17" s="60"/>
      <c r="S17" s="60"/>
      <c r="T17" s="60"/>
      <c r="U17" s="58"/>
      <c r="V17" s="53" t="s">
        <v>100</v>
      </c>
    </row>
    <row r="18" spans="1:22" ht="33.75">
      <c r="A18" s="67"/>
      <c r="B18" s="79"/>
      <c r="C18" s="41" t="s">
        <v>102</v>
      </c>
      <c r="D18" s="59">
        <v>0.1</v>
      </c>
      <c r="E18" s="60">
        <v>10</v>
      </c>
      <c r="F18" s="60"/>
      <c r="G18" s="60"/>
      <c r="H18" s="60"/>
      <c r="I18" s="60"/>
      <c r="J18" s="60"/>
      <c r="K18" s="60"/>
      <c r="L18" s="60">
        <v>10</v>
      </c>
      <c r="M18" s="60"/>
      <c r="N18" s="60"/>
      <c r="O18" s="60"/>
      <c r="P18" s="60"/>
      <c r="Q18" s="60"/>
      <c r="R18" s="60"/>
      <c r="S18" s="60"/>
      <c r="T18" s="60"/>
      <c r="U18" s="58"/>
      <c r="V18" s="53" t="s">
        <v>100</v>
      </c>
    </row>
    <row r="19" spans="1:22" ht="56.25">
      <c r="A19" s="68"/>
      <c r="B19" s="62"/>
      <c r="C19" s="41" t="s">
        <v>99</v>
      </c>
      <c r="D19" s="63">
        <v>0.1</v>
      </c>
      <c r="E19" s="60">
        <v>10</v>
      </c>
      <c r="F19" s="60">
        <v>7</v>
      </c>
      <c r="G19" s="60">
        <v>7</v>
      </c>
      <c r="H19" s="60">
        <v>0</v>
      </c>
      <c r="I19" s="60">
        <v>5</v>
      </c>
      <c r="J19" s="60">
        <v>10</v>
      </c>
      <c r="K19" s="60">
        <v>5</v>
      </c>
      <c r="L19" s="60">
        <v>10</v>
      </c>
      <c r="M19" s="60">
        <v>5</v>
      </c>
      <c r="N19" s="60">
        <v>0</v>
      </c>
      <c r="O19" s="60">
        <v>0</v>
      </c>
      <c r="P19" s="60">
        <v>5</v>
      </c>
      <c r="Q19" s="60">
        <v>7</v>
      </c>
      <c r="R19" s="60">
        <v>0</v>
      </c>
      <c r="S19" s="60">
        <v>5</v>
      </c>
      <c r="T19" s="60">
        <v>0</v>
      </c>
      <c r="U19" s="58">
        <v>0</v>
      </c>
      <c r="V19" s="53" t="s">
        <v>41</v>
      </c>
    </row>
    <row r="20" spans="1:22">
      <c r="A20" s="46"/>
      <c r="B20" s="46"/>
      <c r="C20" s="47" t="s">
        <v>40</v>
      </c>
      <c r="D20" s="47">
        <v>150</v>
      </c>
      <c r="E20" s="55">
        <f>E7+E8+E9+E10+E11+E12+E13+E14+E16+E17+E18+E19</f>
        <v>80.13</v>
      </c>
      <c r="F20" s="55">
        <f t="shared" ref="F20:U20" si="0">F7+F8+F9+F10+F11+F12+F13+F14+F16+F17+F18+F19</f>
        <v>59.9</v>
      </c>
      <c r="G20" s="55">
        <f t="shared" si="0"/>
        <v>64.22999999999999</v>
      </c>
      <c r="H20" s="55">
        <f t="shared" si="0"/>
        <v>85.9</v>
      </c>
      <c r="I20" s="55">
        <f t="shared" si="0"/>
        <v>59.93</v>
      </c>
      <c r="J20" s="55">
        <f t="shared" si="0"/>
        <v>70.27000000000001</v>
      </c>
      <c r="K20" s="55">
        <f t="shared" si="0"/>
        <v>59.17</v>
      </c>
      <c r="L20" s="55">
        <f t="shared" si="0"/>
        <v>81</v>
      </c>
      <c r="M20" s="55">
        <f t="shared" si="0"/>
        <v>44.47</v>
      </c>
      <c r="N20" s="55">
        <f t="shared" si="0"/>
        <v>62.17</v>
      </c>
      <c r="O20" s="55">
        <f t="shared" si="0"/>
        <v>20.100000000000001</v>
      </c>
      <c r="P20" s="55">
        <f t="shared" si="0"/>
        <v>33.93</v>
      </c>
      <c r="Q20" s="55">
        <f t="shared" si="0"/>
        <v>49.2</v>
      </c>
      <c r="R20" s="55">
        <f t="shared" si="0"/>
        <v>38.83</v>
      </c>
      <c r="S20" s="55">
        <f t="shared" si="0"/>
        <v>43.13</v>
      </c>
      <c r="T20" s="55">
        <f t="shared" si="0"/>
        <v>29.6</v>
      </c>
      <c r="U20" s="55">
        <f t="shared" si="0"/>
        <v>15.6</v>
      </c>
      <c r="V20" s="53"/>
    </row>
    <row r="21" spans="1:22">
      <c r="A21" s="46"/>
      <c r="B21" s="46"/>
      <c r="C21" s="56" t="s">
        <v>42</v>
      </c>
      <c r="D21" s="46">
        <v>210</v>
      </c>
      <c r="E21" s="57">
        <v>74</v>
      </c>
      <c r="F21" s="57">
        <v>77</v>
      </c>
      <c r="G21" s="57">
        <v>69</v>
      </c>
      <c r="H21" s="57">
        <v>89</v>
      </c>
      <c r="I21" s="57">
        <v>70</v>
      </c>
      <c r="J21" s="57">
        <v>76</v>
      </c>
      <c r="K21" s="57">
        <v>58</v>
      </c>
      <c r="L21" s="57">
        <v>73</v>
      </c>
      <c r="M21" s="57">
        <v>61</v>
      </c>
      <c r="N21" s="57">
        <v>67</v>
      </c>
      <c r="O21" s="57">
        <v>20</v>
      </c>
      <c r="P21" s="57">
        <v>35</v>
      </c>
      <c r="Q21" s="57">
        <v>66</v>
      </c>
      <c r="R21" s="57">
        <v>44</v>
      </c>
      <c r="S21" s="57">
        <v>46</v>
      </c>
      <c r="T21" s="57">
        <v>30</v>
      </c>
      <c r="U21" s="57">
        <v>27</v>
      </c>
      <c r="V21" s="53"/>
    </row>
    <row r="23" spans="1:22">
      <c r="B23" s="72" t="s">
        <v>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</sheetData>
  <mergeCells count="32">
    <mergeCell ref="A5:U5"/>
    <mergeCell ref="B23:T23"/>
    <mergeCell ref="Q3:Q4"/>
    <mergeCell ref="R3:R4"/>
    <mergeCell ref="S3:S4"/>
    <mergeCell ref="T3:T4"/>
    <mergeCell ref="A6:D6"/>
    <mergeCell ref="A7:A14"/>
    <mergeCell ref="B16:B18"/>
    <mergeCell ref="A15:D15"/>
    <mergeCell ref="B7:B9"/>
    <mergeCell ref="B10:B14"/>
    <mergeCell ref="A3:A4"/>
    <mergeCell ref="B3:C3"/>
    <mergeCell ref="D3:D4"/>
    <mergeCell ref="E3:E4"/>
    <mergeCell ref="A16:A19"/>
    <mergeCell ref="V3:V5"/>
    <mergeCell ref="C1:P1"/>
    <mergeCell ref="C2:P2"/>
    <mergeCell ref="J3:J4"/>
    <mergeCell ref="K3:K4"/>
    <mergeCell ref="L3:L4"/>
    <mergeCell ref="M3:M4"/>
    <mergeCell ref="N3:N4"/>
    <mergeCell ref="O3:O4"/>
    <mergeCell ref="P3:P4"/>
    <mergeCell ref="U3:U4"/>
    <mergeCell ref="F3:F4"/>
    <mergeCell ref="G3:G4"/>
    <mergeCell ref="H3:H4"/>
    <mergeCell ref="I3:I4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tabSelected="1" workbookViewId="0">
      <selection activeCell="H19" sqref="H19"/>
    </sheetView>
  </sheetViews>
  <sheetFormatPr defaultRowHeight="11.25"/>
  <cols>
    <col min="1" max="1" width="15" style="26" customWidth="1"/>
    <col min="2" max="2" width="24.7109375" style="26" customWidth="1"/>
    <col min="3" max="3" width="22.85546875" style="26" customWidth="1"/>
    <col min="4" max="4" width="8.5703125" style="51" customWidth="1"/>
    <col min="5" max="5" width="4.28515625" style="26" customWidth="1"/>
    <col min="6" max="6" width="4" style="26" customWidth="1"/>
    <col min="7" max="7" width="4.140625" style="26" customWidth="1"/>
    <col min="8" max="8" width="4.42578125" style="26" bestFit="1" customWidth="1"/>
    <col min="9" max="10" width="4.140625" style="26" customWidth="1"/>
    <col min="11" max="11" width="3.85546875" style="26" customWidth="1"/>
    <col min="12" max="12" width="4.42578125" style="26" bestFit="1" customWidth="1"/>
    <col min="13" max="13" width="3.85546875" style="26" customWidth="1"/>
    <col min="14" max="14" width="3.5703125" style="26" customWidth="1"/>
    <col min="15" max="15" width="3.85546875" style="26" customWidth="1"/>
    <col min="16" max="16" width="4" style="26" customWidth="1"/>
    <col min="17" max="17" width="4.140625" style="26" customWidth="1"/>
    <col min="18" max="19" width="4.42578125" style="26" customWidth="1"/>
    <col min="20" max="20" width="10" style="26" customWidth="1"/>
    <col min="21" max="16384" width="9.140625" style="26"/>
  </cols>
  <sheetData>
    <row r="1" spans="1:34" ht="15.7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34" ht="112.5">
      <c r="A2" s="27" t="s">
        <v>106</v>
      </c>
      <c r="B2" s="28" t="s">
        <v>107</v>
      </c>
      <c r="C2" s="29" t="s">
        <v>108</v>
      </c>
      <c r="D2" s="30" t="s">
        <v>109</v>
      </c>
      <c r="E2" s="31" t="s">
        <v>54</v>
      </c>
      <c r="F2" s="31" t="s">
        <v>55</v>
      </c>
      <c r="G2" s="31" t="s">
        <v>56</v>
      </c>
      <c r="H2" s="31" t="s">
        <v>57</v>
      </c>
      <c r="I2" s="31" t="s">
        <v>58</v>
      </c>
      <c r="J2" s="31" t="s">
        <v>59</v>
      </c>
      <c r="K2" s="31" t="s">
        <v>60</v>
      </c>
      <c r="L2" s="31" t="s">
        <v>61</v>
      </c>
      <c r="M2" s="31" t="s">
        <v>62</v>
      </c>
      <c r="N2" s="31" t="s">
        <v>63</v>
      </c>
      <c r="O2" s="31" t="s">
        <v>64</v>
      </c>
      <c r="P2" s="31" t="s">
        <v>65</v>
      </c>
      <c r="Q2" s="31" t="s">
        <v>66</v>
      </c>
      <c r="R2" s="31" t="s">
        <v>67</v>
      </c>
      <c r="S2" s="31" t="s">
        <v>68</v>
      </c>
      <c r="T2" s="31" t="s">
        <v>69</v>
      </c>
    </row>
    <row r="3" spans="1:34" ht="19.5" customHeight="1">
      <c r="A3" s="87" t="s">
        <v>110</v>
      </c>
      <c r="B3" s="87" t="s">
        <v>11</v>
      </c>
      <c r="C3" s="87" t="s">
        <v>111</v>
      </c>
      <c r="D3" s="90" t="s">
        <v>112</v>
      </c>
      <c r="E3" s="32">
        <v>5</v>
      </c>
      <c r="F3" s="32">
        <v>5</v>
      </c>
      <c r="G3" s="32">
        <v>5</v>
      </c>
      <c r="H3" s="32">
        <v>5</v>
      </c>
      <c r="I3" s="32">
        <v>0</v>
      </c>
      <c r="J3" s="32">
        <v>5</v>
      </c>
      <c r="K3" s="32">
        <v>5</v>
      </c>
      <c r="L3" s="32">
        <v>0</v>
      </c>
      <c r="M3" s="32">
        <v>5</v>
      </c>
      <c r="N3" s="32">
        <v>0</v>
      </c>
      <c r="O3" s="32">
        <v>0</v>
      </c>
      <c r="P3" s="32">
        <v>5</v>
      </c>
      <c r="Q3" s="32">
        <v>0</v>
      </c>
      <c r="R3" s="32">
        <v>0</v>
      </c>
      <c r="S3" s="32">
        <v>0</v>
      </c>
      <c r="T3" s="97" t="s">
        <v>100</v>
      </c>
    </row>
    <row r="4" spans="1:34" ht="28.5" customHeight="1">
      <c r="A4" s="88"/>
      <c r="B4" s="89"/>
      <c r="C4" s="88"/>
      <c r="D4" s="91"/>
      <c r="E4" s="32">
        <v>5</v>
      </c>
      <c r="F4" s="32">
        <v>4</v>
      </c>
      <c r="G4" s="32">
        <v>4</v>
      </c>
      <c r="H4" s="32">
        <v>5</v>
      </c>
      <c r="I4" s="32">
        <v>5</v>
      </c>
      <c r="J4" s="32">
        <v>1</v>
      </c>
      <c r="K4" s="32">
        <v>5</v>
      </c>
      <c r="L4" s="32">
        <v>1</v>
      </c>
      <c r="M4" s="32">
        <v>5</v>
      </c>
      <c r="N4" s="32">
        <v>3</v>
      </c>
      <c r="O4" s="32">
        <v>3</v>
      </c>
      <c r="P4" s="32">
        <v>5</v>
      </c>
      <c r="Q4" s="32">
        <v>4</v>
      </c>
      <c r="R4" s="32">
        <v>5</v>
      </c>
      <c r="S4" s="32">
        <v>4</v>
      </c>
      <c r="T4" s="98"/>
    </row>
    <row r="5" spans="1:34" ht="36" customHeight="1">
      <c r="A5" s="33"/>
      <c r="B5" s="88"/>
      <c r="C5" s="34" t="s">
        <v>113</v>
      </c>
      <c r="D5" s="35">
        <v>0.1</v>
      </c>
      <c r="E5" s="32">
        <v>4</v>
      </c>
      <c r="F5" s="32">
        <v>4</v>
      </c>
      <c r="G5" s="32">
        <v>9</v>
      </c>
      <c r="H5" s="32">
        <v>5</v>
      </c>
      <c r="I5" s="32">
        <v>5</v>
      </c>
      <c r="J5" s="32">
        <v>2</v>
      </c>
      <c r="K5" s="32">
        <v>2</v>
      </c>
      <c r="L5" s="32">
        <v>0</v>
      </c>
      <c r="M5" s="32">
        <v>2</v>
      </c>
      <c r="N5" s="32">
        <v>0</v>
      </c>
      <c r="O5" s="32">
        <v>0</v>
      </c>
      <c r="P5" s="32">
        <v>6</v>
      </c>
      <c r="Q5" s="32">
        <v>0</v>
      </c>
      <c r="R5" s="32">
        <v>0</v>
      </c>
      <c r="S5" s="32">
        <v>0</v>
      </c>
      <c r="T5" s="99"/>
    </row>
    <row r="6" spans="1:34" ht="33.75" customHeight="1">
      <c r="A6" s="92"/>
      <c r="B6" s="87" t="s">
        <v>114</v>
      </c>
      <c r="C6" s="36" t="s">
        <v>124</v>
      </c>
      <c r="D6" s="35">
        <v>0.15</v>
      </c>
      <c r="E6" s="37">
        <v>15</v>
      </c>
      <c r="F6" s="32">
        <v>12</v>
      </c>
      <c r="G6" s="32">
        <v>6</v>
      </c>
      <c r="H6" s="32">
        <v>13</v>
      </c>
      <c r="I6" s="32">
        <v>0</v>
      </c>
      <c r="J6" s="32">
        <v>0</v>
      </c>
      <c r="K6" s="32">
        <v>15</v>
      </c>
      <c r="L6" s="32">
        <v>0</v>
      </c>
      <c r="M6" s="32">
        <v>0</v>
      </c>
      <c r="N6" s="32">
        <v>0</v>
      </c>
      <c r="O6" s="32">
        <v>0</v>
      </c>
      <c r="P6" s="32">
        <v>3</v>
      </c>
      <c r="Q6" s="32">
        <v>0</v>
      </c>
      <c r="R6" s="32">
        <v>0</v>
      </c>
      <c r="S6" s="32">
        <v>0</v>
      </c>
      <c r="T6" s="95" t="s">
        <v>100</v>
      </c>
    </row>
    <row r="7" spans="1:34" ht="22.5">
      <c r="A7" s="92"/>
      <c r="B7" s="88"/>
      <c r="C7" s="36" t="s">
        <v>125</v>
      </c>
      <c r="D7" s="35">
        <v>0.1</v>
      </c>
      <c r="E7" s="37">
        <v>6</v>
      </c>
      <c r="F7" s="32">
        <v>2</v>
      </c>
      <c r="G7" s="32">
        <v>10</v>
      </c>
      <c r="H7" s="32">
        <v>8</v>
      </c>
      <c r="I7" s="32">
        <v>0</v>
      </c>
      <c r="J7" s="32">
        <v>0</v>
      </c>
      <c r="K7" s="32">
        <v>6</v>
      </c>
      <c r="L7" s="32">
        <v>0</v>
      </c>
      <c r="M7" s="32">
        <v>0</v>
      </c>
      <c r="N7" s="32">
        <v>0</v>
      </c>
      <c r="O7" s="32">
        <v>0</v>
      </c>
      <c r="P7" s="32">
        <v>2</v>
      </c>
      <c r="Q7" s="32">
        <v>2</v>
      </c>
      <c r="R7" s="32">
        <v>0</v>
      </c>
      <c r="S7" s="32">
        <v>0</v>
      </c>
      <c r="T7" s="96"/>
    </row>
    <row r="8" spans="1:34" ht="46.5">
      <c r="A8" s="93"/>
      <c r="B8" s="36" t="s">
        <v>115</v>
      </c>
      <c r="C8" s="36" t="s">
        <v>9</v>
      </c>
      <c r="D8" s="38">
        <v>0.2</v>
      </c>
      <c r="E8" s="32">
        <v>18.7</v>
      </c>
      <c r="F8" s="32">
        <v>20</v>
      </c>
      <c r="G8" s="32">
        <v>17.3</v>
      </c>
      <c r="H8" s="32">
        <v>14.3</v>
      </c>
      <c r="I8" s="32">
        <v>17.3</v>
      </c>
      <c r="J8" s="32">
        <v>13.3</v>
      </c>
      <c r="K8" s="32">
        <v>20</v>
      </c>
      <c r="L8" s="32">
        <v>13.3</v>
      </c>
      <c r="M8" s="32">
        <v>16</v>
      </c>
      <c r="N8" s="32">
        <v>12.3</v>
      </c>
      <c r="O8" s="32">
        <v>12</v>
      </c>
      <c r="P8" s="32">
        <v>20</v>
      </c>
      <c r="Q8" s="32">
        <v>12</v>
      </c>
      <c r="R8" s="32">
        <v>12</v>
      </c>
      <c r="S8" s="32">
        <v>16</v>
      </c>
      <c r="T8" s="39" t="s">
        <v>70</v>
      </c>
      <c r="U8" s="84" t="s">
        <v>126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ht="46.5">
      <c r="A9" s="40" t="s">
        <v>19</v>
      </c>
      <c r="B9" s="36" t="s">
        <v>116</v>
      </c>
      <c r="C9" s="36" t="s">
        <v>117</v>
      </c>
      <c r="D9" s="38">
        <v>0.15</v>
      </c>
      <c r="E9" s="32">
        <v>11</v>
      </c>
      <c r="F9" s="32">
        <v>12</v>
      </c>
      <c r="G9" s="32">
        <v>13</v>
      </c>
      <c r="H9" s="32">
        <v>14</v>
      </c>
      <c r="I9" s="32">
        <v>14</v>
      </c>
      <c r="J9" s="32">
        <v>13</v>
      </c>
      <c r="K9" s="32">
        <v>12</v>
      </c>
      <c r="L9" s="32">
        <v>15</v>
      </c>
      <c r="M9" s="32">
        <v>11</v>
      </c>
      <c r="N9" s="32">
        <v>12</v>
      </c>
      <c r="O9" s="32">
        <v>10</v>
      </c>
      <c r="P9" s="32">
        <v>17</v>
      </c>
      <c r="Q9" s="32">
        <v>13</v>
      </c>
      <c r="R9" s="32">
        <v>14</v>
      </c>
      <c r="S9" s="32">
        <v>15</v>
      </c>
      <c r="T9" s="39" t="s">
        <v>70</v>
      </c>
      <c r="U9" s="84" t="s">
        <v>127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46.5" customHeight="1">
      <c r="A10" s="94" t="s">
        <v>118</v>
      </c>
      <c r="B10" s="87" t="s">
        <v>123</v>
      </c>
      <c r="C10" s="41" t="s">
        <v>99</v>
      </c>
      <c r="D10" s="38">
        <v>0.1</v>
      </c>
      <c r="E10" s="32">
        <v>2</v>
      </c>
      <c r="F10" s="32">
        <v>2</v>
      </c>
      <c r="G10" s="32">
        <v>2</v>
      </c>
      <c r="H10" s="32">
        <v>6</v>
      </c>
      <c r="I10" s="32">
        <v>4</v>
      </c>
      <c r="J10" s="32">
        <v>1</v>
      </c>
      <c r="K10" s="32">
        <v>3</v>
      </c>
      <c r="L10" s="32">
        <v>3</v>
      </c>
      <c r="M10" s="32">
        <v>1</v>
      </c>
      <c r="N10" s="32">
        <v>5</v>
      </c>
      <c r="O10" s="32">
        <v>0</v>
      </c>
      <c r="P10" s="32">
        <v>5</v>
      </c>
      <c r="Q10" s="32">
        <v>0</v>
      </c>
      <c r="R10" s="32">
        <v>1</v>
      </c>
      <c r="S10" s="32">
        <v>5</v>
      </c>
      <c r="T10" s="42" t="s">
        <v>70</v>
      </c>
      <c r="U10" s="26" t="s">
        <v>128</v>
      </c>
    </row>
    <row r="11" spans="1:34" ht="46.5">
      <c r="A11" s="110"/>
      <c r="B11" s="88"/>
      <c r="C11" s="43" t="s">
        <v>119</v>
      </c>
      <c r="D11" s="44">
        <v>0.1</v>
      </c>
      <c r="E11" s="32">
        <v>4</v>
      </c>
      <c r="F11" s="32">
        <v>6</v>
      </c>
      <c r="G11" s="32">
        <v>6</v>
      </c>
      <c r="H11" s="32">
        <v>6</v>
      </c>
      <c r="I11" s="32">
        <v>8</v>
      </c>
      <c r="J11" s="32">
        <v>6</v>
      </c>
      <c r="K11" s="32">
        <v>6</v>
      </c>
      <c r="L11" s="32">
        <v>8</v>
      </c>
      <c r="M11" s="32">
        <v>4</v>
      </c>
      <c r="N11" s="32">
        <v>4</v>
      </c>
      <c r="O11" s="32">
        <v>8</v>
      </c>
      <c r="P11" s="32">
        <v>14</v>
      </c>
      <c r="Q11" s="32">
        <v>1</v>
      </c>
      <c r="R11" s="32">
        <v>4</v>
      </c>
      <c r="S11" s="32">
        <v>9</v>
      </c>
      <c r="T11" s="45" t="s">
        <v>70</v>
      </c>
      <c r="U11" s="26" t="s">
        <v>129</v>
      </c>
    </row>
    <row r="12" spans="1:34">
      <c r="A12" s="47" t="s">
        <v>120</v>
      </c>
      <c r="B12" s="46"/>
      <c r="C12" s="46" t="s">
        <v>121</v>
      </c>
      <c r="D12" s="48">
        <v>1</v>
      </c>
      <c r="E12" s="49">
        <f>E3+E4++E5+E6+E8+E9+E10+E11</f>
        <v>64.7</v>
      </c>
      <c r="F12" s="49">
        <f t="shared" ref="F12:J12" si="0">F3+F4++F5+F6+F8+F9+F10+F11</f>
        <v>65</v>
      </c>
      <c r="G12" s="49">
        <f t="shared" si="0"/>
        <v>62.3</v>
      </c>
      <c r="H12" s="49">
        <f t="shared" si="0"/>
        <v>68.3</v>
      </c>
      <c r="I12" s="49">
        <f t="shared" si="0"/>
        <v>53.3</v>
      </c>
      <c r="J12" s="49">
        <f t="shared" si="0"/>
        <v>41.3</v>
      </c>
      <c r="K12" s="49">
        <f>K3+K4++K5+K6+K8+K9+K10+K11</f>
        <v>68</v>
      </c>
      <c r="L12" s="49">
        <f>L3+L4++L5+L6+L8+L9+L10+L11</f>
        <v>40.299999999999997</v>
      </c>
      <c r="M12" s="49">
        <f t="shared" ref="M12:S12" si="1">M3+M4++M5+M6+M8+M9+M10+M11</f>
        <v>44</v>
      </c>
      <c r="N12" s="49">
        <f t="shared" si="1"/>
        <v>36.299999999999997</v>
      </c>
      <c r="O12" s="49">
        <f t="shared" si="1"/>
        <v>33</v>
      </c>
      <c r="P12" s="49">
        <f t="shared" si="1"/>
        <v>75</v>
      </c>
      <c r="Q12" s="49">
        <f t="shared" si="1"/>
        <v>30</v>
      </c>
      <c r="R12" s="49">
        <f t="shared" si="1"/>
        <v>36</v>
      </c>
      <c r="S12" s="49">
        <f t="shared" si="1"/>
        <v>49</v>
      </c>
      <c r="T12" s="46"/>
    </row>
    <row r="13" spans="1:34">
      <c r="A13" s="46"/>
      <c r="B13" s="46"/>
      <c r="C13" s="46" t="s">
        <v>122</v>
      </c>
      <c r="D13" s="50">
        <v>125</v>
      </c>
      <c r="E13" s="46">
        <v>70</v>
      </c>
      <c r="F13" s="46">
        <v>56</v>
      </c>
      <c r="G13" s="46">
        <v>59</v>
      </c>
      <c r="H13" s="46">
        <v>55</v>
      </c>
      <c r="I13" s="46">
        <v>63</v>
      </c>
      <c r="J13" s="46">
        <v>49</v>
      </c>
      <c r="K13" s="46">
        <v>67</v>
      </c>
      <c r="L13" s="46">
        <v>46</v>
      </c>
      <c r="M13" s="46">
        <v>66</v>
      </c>
      <c r="N13" s="46">
        <v>39</v>
      </c>
      <c r="O13" s="46">
        <v>36</v>
      </c>
      <c r="P13" s="46">
        <v>69</v>
      </c>
      <c r="Q13" s="46">
        <v>57</v>
      </c>
      <c r="R13" s="46">
        <v>43</v>
      </c>
      <c r="S13" s="46">
        <v>51</v>
      </c>
      <c r="T13" s="46"/>
    </row>
    <row r="15" spans="1:34" ht="12.75">
      <c r="A15" s="83" t="s">
        <v>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34">
      <c r="D16" s="26"/>
    </row>
  </sheetData>
  <mergeCells count="14">
    <mergeCell ref="A15:R15"/>
    <mergeCell ref="U9:AH9"/>
    <mergeCell ref="U8:AH8"/>
    <mergeCell ref="A1:T1"/>
    <mergeCell ref="A3:A4"/>
    <mergeCell ref="B3:B5"/>
    <mergeCell ref="C3:C4"/>
    <mergeCell ref="D3:D4"/>
    <mergeCell ref="A6:A8"/>
    <mergeCell ref="A10:A11"/>
    <mergeCell ref="B10:B11"/>
    <mergeCell ref="B6:B7"/>
    <mergeCell ref="T6:T7"/>
    <mergeCell ref="T3:T5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opLeftCell="B4" workbookViewId="0">
      <selection activeCell="F9" sqref="F9"/>
    </sheetView>
  </sheetViews>
  <sheetFormatPr defaultRowHeight="15"/>
  <cols>
    <col min="1" max="1" width="25.7109375" style="14" bestFit="1" customWidth="1"/>
    <col min="2" max="2" width="45.42578125" style="14" customWidth="1"/>
    <col min="3" max="3" width="37.140625" style="14" customWidth="1"/>
    <col min="4" max="4" width="15" style="14" customWidth="1"/>
    <col min="5" max="16384" width="9.140625" style="14"/>
  </cols>
  <sheetData>
    <row r="1" spans="1:14">
      <c r="A1" s="83" t="s">
        <v>0</v>
      </c>
      <c r="B1" s="83"/>
      <c r="C1" s="83"/>
      <c r="D1" s="83"/>
      <c r="E1" s="83"/>
      <c r="F1" s="83"/>
      <c r="G1" s="5"/>
      <c r="H1" s="5"/>
      <c r="I1" s="5"/>
      <c r="J1" s="5"/>
      <c r="K1" s="5"/>
      <c r="L1" s="5"/>
      <c r="M1" s="5"/>
      <c r="N1" s="5"/>
    </row>
    <row r="2" spans="1:14">
      <c r="A2" s="83" t="s">
        <v>104</v>
      </c>
      <c r="B2" s="83"/>
      <c r="C2" s="83"/>
      <c r="D2" s="83"/>
      <c r="E2" s="83"/>
      <c r="F2" s="83"/>
      <c r="G2" s="5"/>
      <c r="H2" s="5"/>
      <c r="I2" s="5"/>
      <c r="J2" s="5"/>
      <c r="K2" s="5"/>
      <c r="L2" s="5"/>
    </row>
    <row r="3" spans="1:14">
      <c r="E3" s="5"/>
      <c r="F3" s="5"/>
      <c r="G3" s="5"/>
      <c r="H3" s="5"/>
      <c r="I3" s="5"/>
      <c r="J3" s="5"/>
      <c r="K3" s="5"/>
      <c r="L3" s="5"/>
    </row>
    <row r="4" spans="1:14">
      <c r="A4" s="13"/>
      <c r="B4" s="13"/>
      <c r="C4" s="13"/>
      <c r="D4" s="13"/>
      <c r="E4" s="1"/>
      <c r="F4" s="1"/>
    </row>
    <row r="5" spans="1:14" ht="15" customHeight="1">
      <c r="A5" s="102" t="s">
        <v>43</v>
      </c>
      <c r="B5" s="108" t="s">
        <v>2</v>
      </c>
      <c r="C5" s="109"/>
      <c r="D5" s="102" t="s">
        <v>44</v>
      </c>
      <c r="E5" s="101" t="s">
        <v>52</v>
      </c>
      <c r="F5" s="101" t="s">
        <v>53</v>
      </c>
    </row>
    <row r="6" spans="1:14" ht="25.5" customHeight="1">
      <c r="A6" s="107"/>
      <c r="B6" s="7" t="s">
        <v>12</v>
      </c>
      <c r="C6" s="8" t="s">
        <v>45</v>
      </c>
      <c r="D6" s="107"/>
      <c r="E6" s="101"/>
      <c r="F6" s="101"/>
    </row>
    <row r="7" spans="1:14">
      <c r="A7" s="8">
        <v>2</v>
      </c>
      <c r="B7" s="8">
        <v>3</v>
      </c>
      <c r="C7" s="8">
        <v>4</v>
      </c>
      <c r="D7" s="8">
        <v>5</v>
      </c>
      <c r="E7" s="2"/>
      <c r="F7" s="2"/>
    </row>
    <row r="8" spans="1:14">
      <c r="A8" s="100" t="s">
        <v>13</v>
      </c>
      <c r="B8" s="100"/>
      <c r="C8" s="100"/>
      <c r="D8" s="100"/>
      <c r="E8" s="100"/>
      <c r="F8" s="100"/>
    </row>
    <row r="9" spans="1:14" ht="40.5" customHeight="1">
      <c r="A9" s="12" t="s">
        <v>79</v>
      </c>
      <c r="B9" s="12" t="s">
        <v>46</v>
      </c>
      <c r="C9" s="12" t="s">
        <v>76</v>
      </c>
      <c r="D9" s="7" t="s">
        <v>80</v>
      </c>
      <c r="E9" s="19">
        <v>15</v>
      </c>
      <c r="F9" s="19">
        <v>15</v>
      </c>
      <c r="H9" s="14">
        <v>20</v>
      </c>
    </row>
    <row r="10" spans="1:14">
      <c r="A10" s="100" t="s">
        <v>7</v>
      </c>
      <c r="B10" s="100"/>
      <c r="C10" s="100"/>
      <c r="D10" s="100"/>
      <c r="E10" s="100"/>
      <c r="F10" s="100"/>
    </row>
    <row r="11" spans="1:14">
      <c r="A11" s="104"/>
      <c r="B11" s="102" t="s">
        <v>94</v>
      </c>
      <c r="C11" s="18" t="s">
        <v>47</v>
      </c>
      <c r="D11" s="15" t="s">
        <v>95</v>
      </c>
      <c r="E11" s="18">
        <v>10</v>
      </c>
      <c r="F11" s="18">
        <v>10</v>
      </c>
      <c r="H11" s="14">
        <v>10</v>
      </c>
    </row>
    <row r="12" spans="1:14">
      <c r="A12" s="105"/>
      <c r="B12" s="103"/>
      <c r="C12" s="18" t="s">
        <v>81</v>
      </c>
      <c r="D12" s="17" t="s">
        <v>77</v>
      </c>
      <c r="E12" s="18">
        <v>20</v>
      </c>
      <c r="F12" s="18">
        <v>15</v>
      </c>
      <c r="H12" s="14">
        <v>30</v>
      </c>
    </row>
    <row r="13" spans="1:14">
      <c r="A13" s="105"/>
      <c r="B13" s="102" t="s">
        <v>96</v>
      </c>
      <c r="C13" s="18" t="s">
        <v>97</v>
      </c>
      <c r="D13" s="15">
        <v>0.2</v>
      </c>
      <c r="E13" s="20">
        <v>20</v>
      </c>
      <c r="F13" s="20">
        <v>20</v>
      </c>
      <c r="H13" s="14">
        <v>20</v>
      </c>
    </row>
    <row r="14" spans="1:14">
      <c r="A14" s="105"/>
      <c r="B14" s="103"/>
      <c r="C14" s="18" t="s">
        <v>98</v>
      </c>
      <c r="D14" s="9" t="s">
        <v>77</v>
      </c>
      <c r="E14" s="20">
        <v>20</v>
      </c>
      <c r="F14" s="20">
        <v>20</v>
      </c>
      <c r="H14" s="14">
        <v>20</v>
      </c>
    </row>
    <row r="15" spans="1:14" ht="25.5">
      <c r="A15" s="106"/>
      <c r="B15" s="8" t="s">
        <v>48</v>
      </c>
      <c r="C15" s="8" t="s">
        <v>49</v>
      </c>
      <c r="D15" s="7" t="s">
        <v>78</v>
      </c>
      <c r="E15" s="20">
        <v>0</v>
      </c>
      <c r="F15" s="20">
        <v>0</v>
      </c>
      <c r="H15" s="14">
        <v>30</v>
      </c>
    </row>
    <row r="16" spans="1:14" ht="16.5" customHeight="1">
      <c r="A16" s="100" t="s">
        <v>10</v>
      </c>
      <c r="B16" s="100"/>
      <c r="C16" s="100"/>
      <c r="D16" s="100"/>
      <c r="E16" s="100"/>
      <c r="F16" s="100"/>
    </row>
    <row r="17" spans="1:20" ht="15" customHeight="1">
      <c r="A17" s="102" t="s">
        <v>82</v>
      </c>
      <c r="B17" s="12" t="s">
        <v>50</v>
      </c>
      <c r="C17" s="12" t="s">
        <v>51</v>
      </c>
      <c r="D17" s="15" t="s">
        <v>6</v>
      </c>
      <c r="E17" s="19">
        <v>10</v>
      </c>
      <c r="F17" s="19">
        <v>8</v>
      </c>
      <c r="H17" s="14">
        <v>10</v>
      </c>
    </row>
    <row r="18" spans="1:20" ht="37.5" customHeight="1">
      <c r="A18" s="103"/>
      <c r="B18" s="22" t="s">
        <v>99</v>
      </c>
      <c r="C18" s="23"/>
      <c r="D18" s="25">
        <v>0.1</v>
      </c>
      <c r="E18" s="24">
        <v>0</v>
      </c>
      <c r="F18" s="24">
        <v>0</v>
      </c>
      <c r="H18" s="14">
        <v>10</v>
      </c>
    </row>
    <row r="19" spans="1:20">
      <c r="A19" s="16"/>
      <c r="B19" s="16"/>
      <c r="C19" s="16" t="s">
        <v>84</v>
      </c>
      <c r="D19" s="16">
        <v>140</v>
      </c>
      <c r="E19" s="21">
        <f>E9+E11+E12+E13+E14+E15+E18</f>
        <v>85</v>
      </c>
      <c r="F19" s="21">
        <f>F9+F11+F12+F13+F14+F15+F18</f>
        <v>80</v>
      </c>
      <c r="H19" s="14">
        <f>SUM(H9:H18)</f>
        <v>150</v>
      </c>
    </row>
    <row r="20" spans="1:20">
      <c r="C20" s="14" t="s">
        <v>42</v>
      </c>
      <c r="D20" s="14">
        <v>220</v>
      </c>
      <c r="E20" s="14">
        <v>168</v>
      </c>
      <c r="F20" s="14">
        <v>112</v>
      </c>
    </row>
    <row r="24" spans="1:20">
      <c r="B24" s="5" t="s">
        <v>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mergeCells count="14">
    <mergeCell ref="A2:F2"/>
    <mergeCell ref="A1:F1"/>
    <mergeCell ref="A10:F10"/>
    <mergeCell ref="A5:A6"/>
    <mergeCell ref="B5:C5"/>
    <mergeCell ref="D5:D6"/>
    <mergeCell ref="A16:F16"/>
    <mergeCell ref="E5:E6"/>
    <mergeCell ref="F5:F6"/>
    <mergeCell ref="A8:F8"/>
    <mergeCell ref="A17:A18"/>
    <mergeCell ref="B13:B14"/>
    <mergeCell ref="B11:B12"/>
    <mergeCell ref="A11:A15"/>
  </mergeCell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topLeftCell="C1" workbookViewId="0">
      <selection activeCell="N10" sqref="N10"/>
    </sheetView>
  </sheetViews>
  <sheetFormatPr defaultRowHeight="15"/>
  <sheetData>
    <row r="1" spans="1:19" ht="31.5">
      <c r="C1" s="6" t="s">
        <v>39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33</v>
      </c>
      <c r="P1" s="10" t="s">
        <v>34</v>
      </c>
      <c r="Q1" s="10" t="s">
        <v>35</v>
      </c>
      <c r="R1" s="10" t="s">
        <v>36</v>
      </c>
      <c r="S1" s="10" t="s">
        <v>37</v>
      </c>
    </row>
    <row r="2" spans="1:19" ht="15.75" thickBot="1">
      <c r="C2">
        <v>542</v>
      </c>
      <c r="D2">
        <v>455</v>
      </c>
      <c r="E2">
        <v>410</v>
      </c>
      <c r="F2">
        <v>757</v>
      </c>
      <c r="G2">
        <v>496</v>
      </c>
      <c r="H2">
        <v>499</v>
      </c>
      <c r="I2">
        <v>414</v>
      </c>
      <c r="J2">
        <v>426</v>
      </c>
      <c r="K2">
        <v>324</v>
      </c>
      <c r="L2">
        <v>559</v>
      </c>
      <c r="M2">
        <v>114</v>
      </c>
      <c r="N2">
        <v>118</v>
      </c>
      <c r="O2">
        <v>282</v>
      </c>
      <c r="P2">
        <v>368</v>
      </c>
      <c r="Q2">
        <v>346</v>
      </c>
      <c r="R2">
        <v>88</v>
      </c>
      <c r="S2">
        <v>60</v>
      </c>
    </row>
    <row r="3" spans="1:19" ht="150.75" thickBot="1">
      <c r="A3" s="3" t="s">
        <v>17</v>
      </c>
      <c r="B3" s="4">
        <v>0.1</v>
      </c>
    </row>
    <row r="4" spans="1:19" ht="165.75" thickBot="1">
      <c r="A4" s="3" t="s">
        <v>18</v>
      </c>
      <c r="B4" s="4">
        <v>0.15</v>
      </c>
      <c r="C4" s="11">
        <f>10/757*C2</f>
        <v>7.1598414795244389</v>
      </c>
      <c r="D4" s="11">
        <f t="shared" ref="D4:L4" si="0">10/757*D2</f>
        <v>6.0105680317040955</v>
      </c>
      <c r="E4" s="11">
        <f t="shared" si="0"/>
        <v>5.4161162483487448</v>
      </c>
      <c r="F4" s="11">
        <f t="shared" si="0"/>
        <v>10</v>
      </c>
      <c r="G4" s="11">
        <f t="shared" si="0"/>
        <v>6.5521796565389696</v>
      </c>
      <c r="H4" s="11">
        <f t="shared" si="0"/>
        <v>6.5918097754293266</v>
      </c>
      <c r="I4" s="11">
        <f t="shared" si="0"/>
        <v>5.4689564068692205</v>
      </c>
      <c r="J4" s="11">
        <f t="shared" si="0"/>
        <v>5.6274768824306474</v>
      </c>
      <c r="K4" s="11">
        <f t="shared" si="0"/>
        <v>4.2800528401585209</v>
      </c>
      <c r="L4" s="11">
        <f t="shared" si="0"/>
        <v>7.3844121532364602</v>
      </c>
      <c r="M4" s="11">
        <f>10/368*M2</f>
        <v>3.0978260869565215</v>
      </c>
      <c r="N4" s="11">
        <f t="shared" ref="N4:S4" si="1">10/368*N2</f>
        <v>3.2065217391304346</v>
      </c>
      <c r="O4" s="11">
        <f t="shared" si="1"/>
        <v>7.6630434782608692</v>
      </c>
      <c r="P4" s="11">
        <f t="shared" si="1"/>
        <v>10</v>
      </c>
      <c r="Q4" s="11">
        <f t="shared" si="1"/>
        <v>9.4021739130434785</v>
      </c>
      <c r="R4" s="11">
        <f t="shared" si="1"/>
        <v>2.3913043478260869</v>
      </c>
      <c r="S4" s="11">
        <f t="shared" si="1"/>
        <v>1.6304347826086956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ОУ</vt:lpstr>
      <vt:lpstr>ДОУ  </vt:lpstr>
      <vt:lpstr>дополнительное образование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2015-09-18T06:19:59Z</dcterms:modified>
</cp:coreProperties>
</file>